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2" activeTab="1"/>
  </bookViews>
  <sheets>
    <sheet name="Zestawienie ofert" sheetId="1" r:id="rId1"/>
    <sheet name="Zestawienie ofert (robocze)" sheetId="2" r:id="rId2"/>
  </sheets>
  <definedNames>
    <definedName name="_xlnm.Print_Area" localSheetId="0">'Zestawienie ofert'!$A$1:$V$24</definedName>
    <definedName name="_xlnm.Print_Area" localSheetId="1">'Zestawienie ofert (robocze)'!$A$1:$W$24</definedName>
    <definedName name="Excel_BuiltIn_Print_Area" localSheetId="1">'Zestawienie ofert (robocze)'!$A$1:$V$24</definedName>
    <definedName name="Excel_BuiltIn_Print_Area" localSheetId="0">'Zestawienie ofert'!$A$1:$X$25</definedName>
    <definedName name="Excel_BuiltIn_Print_Area_1">'Zestawienie ofert'!$A$1:$X$23</definedName>
    <definedName name="Excel_BuiltIn_Print_Area" localSheetId="1">'Zestawienie ofert (robocze)'!$A$1:$X$25</definedName>
  </definedNames>
  <calcPr fullCalcOnLoad="1"/>
</workbook>
</file>

<file path=xl/sharedStrings.xml><?xml version="1.0" encoding="utf-8"?>
<sst xmlns="http://schemas.openxmlformats.org/spreadsheetml/2006/main" count="135" uniqueCount="66">
  <si>
    <t>INFORMACJA Z OTWARCIA OFERT</t>
  </si>
  <si>
    <r>
      <t>Przetarg nieograniczony pt. „Dost</t>
    </r>
    <r>
      <rPr>
        <b/>
        <sz val="12"/>
        <color indexed="8"/>
        <rFont val="Arial"/>
        <family val="2"/>
      </rPr>
      <t>awa</t>
    </r>
    <r>
      <rPr>
        <b/>
        <sz val="11"/>
        <color indexed="8"/>
        <rFont val="Arial"/>
        <family val="2"/>
      </rPr>
      <t xml:space="preserve"> materiałów medycznych jednorazowego użytku oraz środków dezynfekcyjnych z podziałem na na pakiety asortymentowe” - Sprawa nr 4/2013.</t>
    </r>
  </si>
  <si>
    <t>NAZWA</t>
  </si>
  <si>
    <t>NUMER PAKIETU</t>
  </si>
  <si>
    <t>WARTOŚĆ SZACUNKOWA PAKIETU W ZŁ (NETTO)</t>
  </si>
  <si>
    <t>KWOTA ZABEZPIECZONA NA SFINANSOWANIE W ZŁ (BRUTTO)</t>
  </si>
  <si>
    <t>Oferta nr 1 – Przedsiębiorstwo Obsługi Importu i Exportu SEMPER Sp. z o.o. ul. Kolumba 38 02- 288 Warszawa</t>
  </si>
  <si>
    <t>Oferta nr 2 -  Profilab S.C. ul. Emaliowa 28 02-295 Warszawa</t>
  </si>
  <si>
    <t>Oferta nr 3 -  Przedsiębiorstwo Produkcyjno- Handlowo- Usługowe LIMARCO Lidia Zajkowska ul. Przemysłowa 8, 11-700 Mrągowo</t>
  </si>
  <si>
    <t>Oferta nr 4 -  VYGON Polska Sp. z o.o. ul. Francuska 39/6, 03-905 Warszawa</t>
  </si>
  <si>
    <t>Oferta nr 5 – INTERGOS Przedsiębiorstwo Wielobranżowe Sp. z o.o. ul. Legionów 59a, 43-300 Bielsko - Biała</t>
  </si>
  <si>
    <t>Oferta nr 6 -  BioMaxima S.A. ul. Vetterów 5, 20-277 Lublin</t>
  </si>
  <si>
    <t>Oferta nr 7 -  Lohmann Rauscher Polska Sp. z o.o. ul. Moniuszki 14, 95-200 Pabianice</t>
  </si>
  <si>
    <t>Oferta nr 8 -  Schulke Polska Sp. z o.o. ul. Rydygiera 8, 01-793 Warszawa</t>
  </si>
  <si>
    <t>Oferta nr 9 – Paul Hartmann Sp. z o.o. ul. Partyzancka 133/151, 95-200 Pabianice</t>
  </si>
  <si>
    <t>Oferta nr 10 -  SORIMEX Sp. z o.o. Sp. K. ul. Równinna 25 87-100 Toruń</t>
  </si>
  <si>
    <t>Oferta nr 11 – Toruńskie Zakłady Materiałów Opatrunkowych S.A. ul. Żółkiewskiego  20/26, 87-100 Toruń</t>
  </si>
  <si>
    <t>Oferta nr 12 – Abena Polska Sp. z o.o. ul. Nowa 15, Łozienica, , 72-100 Goleniów</t>
  </si>
  <si>
    <t>Oferta nr 13 -  Mercator Medical S.A. ul. H. Modrzejewskiej 30, 31-327 Kraków</t>
  </si>
  <si>
    <t>Oferta nr 14 -  Centrowet – Cezal Sp. z o.o.  ul. Dąbrowskiego 133/135, 60-543 Poznań</t>
  </si>
  <si>
    <t>Oferta nr 15-  Bialmed Sp. z o.o. ul. Marii Konopnickiej 11a, 12-230 Biała Piska</t>
  </si>
  <si>
    <r>
      <t xml:space="preserve">Oferta nr 15A-  Bialmed Sp. z o.o. ul. Marii Konopnickiej 11a, 12-230 Biała Piska – </t>
    </r>
    <r>
      <rPr>
        <sz val="10"/>
        <color indexed="8"/>
        <rFont val="Arial"/>
        <family val="2"/>
      </rPr>
      <t xml:space="preserve">(Zmiana oferty Pakiet nr 5) </t>
    </r>
  </si>
  <si>
    <t>Oferta nr 16 -  Górnośląska Centrala Zaopatrzenia Medycznego ZARYS Sp. Z o.o. ul. Pod Borem 18, 41-808 Zabrze</t>
  </si>
  <si>
    <t>Oferta nr 17 -  POLMIL SP. Z O.O. SP. K. ul. Przemysłowa 8, 85-758 Bydgoszcz</t>
  </si>
  <si>
    <t>Różnica pomiędzy kwotą zabezpieczoną a ofertą z najniższą ceną</t>
  </si>
  <si>
    <t>Oferta z najniższą ceną</t>
  </si>
  <si>
    <t>Obłożenia 1</t>
  </si>
  <si>
    <t>PAKIET NR 1</t>
  </si>
  <si>
    <t>Odzież operacyjna 1</t>
  </si>
  <si>
    <t>PAKIET NR 2</t>
  </si>
  <si>
    <t>Rękawice chirurgiczne</t>
  </si>
  <si>
    <t>PAKIET NR 3</t>
  </si>
  <si>
    <t>Rękawice diagnostyczne</t>
  </si>
  <si>
    <t>PAKIET NR 4</t>
  </si>
  <si>
    <t>Strzykawki, igły, kaniule</t>
  </si>
  <si>
    <t>PAKIET NR 5</t>
  </si>
  <si>
    <t>Materiały eksploatacyjne i wymienialne do aparatury medycznej</t>
  </si>
  <si>
    <t>PAKIET NR 6</t>
  </si>
  <si>
    <t>Dreny, cewniki</t>
  </si>
  <si>
    <t>PAKIET NR 7</t>
  </si>
  <si>
    <t>Dezynfekcja 1</t>
  </si>
  <si>
    <t>PAKIET NR 8</t>
  </si>
  <si>
    <t>Dezynfekcja 2</t>
  </si>
  <si>
    <t>PAKIET NR 9</t>
  </si>
  <si>
    <t>Dezynfekcja 3</t>
  </si>
  <si>
    <t>PAKIET NR 10</t>
  </si>
  <si>
    <t>Dezynfekcja 4</t>
  </si>
  <si>
    <t>PAKIET NR 11</t>
  </si>
  <si>
    <t>Drobne artykuły medyczne</t>
  </si>
  <si>
    <t>PAKIET NR 12</t>
  </si>
  <si>
    <t>Przyrząd do wielokrotnego pobierania i wstrzykiwania płynów typu Spike</t>
  </si>
  <si>
    <t>PAKIET NR 13</t>
  </si>
  <si>
    <t>Probówki, wyroby ze szkła i inne produkty laboratoryjne</t>
  </si>
  <si>
    <t>PAKIET NR 14</t>
  </si>
  <si>
    <t>Pipety automatyczne i końcówki do pipet</t>
  </si>
  <si>
    <t>PAKIET NR 15</t>
  </si>
  <si>
    <t>Odzież operacyjna 2</t>
  </si>
  <si>
    <t>PAKIET NR 16</t>
  </si>
  <si>
    <t>Siatka opatrunkowa</t>
  </si>
  <si>
    <t>PAKIET NR 17</t>
  </si>
  <si>
    <t>Opatrunki specjalistyczne</t>
  </si>
  <si>
    <t>PAKIET NR 18</t>
  </si>
  <si>
    <t>Obłożenia 2</t>
  </si>
  <si>
    <t>PAKIET NR 19</t>
  </si>
  <si>
    <t>SUMA:</t>
  </si>
  <si>
    <t>xxxx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</si>
</sst>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  <numFmt numFmtId="167" formatCode="D/MM/YYYY"/>
  </numFmts>
  <fonts count="1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20" applyFont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 wrapText="1"/>
      <protection/>
    </xf>
    <xf numFmtId="165" fontId="2" fillId="0" borderId="0" xfId="17" applyFont="1" applyFill="1" applyBorder="1" applyAlignment="1" applyProtection="1">
      <alignment horizontal="center" vertical="center" wrapText="1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0" borderId="0" xfId="20" applyFont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7" fillId="2" borderId="1" xfId="20" applyFont="1" applyFill="1" applyBorder="1" applyAlignment="1">
      <alignment horizontal="center" vertical="center" wrapText="1"/>
      <protection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8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horizontal="center" vertical="center" wrapText="1"/>
      <protection/>
    </xf>
    <xf numFmtId="166" fontId="8" fillId="0" borderId="1" xfId="20" applyNumberFormat="1" applyFont="1" applyBorder="1" applyAlignment="1">
      <alignment horizontal="center" vertical="center" wrapText="1"/>
      <protection/>
    </xf>
    <xf numFmtId="166" fontId="8" fillId="0" borderId="1" xfId="17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6" fontId="7" fillId="0" borderId="1" xfId="20" applyNumberFormat="1" applyFont="1" applyBorder="1" applyAlignment="1">
      <alignment horizontal="center" vertical="center" wrapText="1"/>
      <protection/>
    </xf>
    <xf numFmtId="166" fontId="7" fillId="0" borderId="1" xfId="17" applyNumberFormat="1" applyFont="1" applyFill="1" applyBorder="1" applyAlignment="1" applyProtection="1">
      <alignment horizontal="center" vertical="center"/>
      <protection/>
    </xf>
    <xf numFmtId="164" fontId="8" fillId="0" borderId="0" xfId="20" applyFont="1" applyAlignment="1">
      <alignment horizontal="center" vertical="center" wrapText="1"/>
      <protection/>
    </xf>
    <xf numFmtId="164" fontId="2" fillId="0" borderId="1" xfId="20" applyFont="1" applyBorder="1" applyAlignment="1">
      <alignment wrapText="1"/>
      <protection/>
    </xf>
    <xf numFmtId="166" fontId="9" fillId="0" borderId="1" xfId="0" applyNumberFormat="1" applyFont="1" applyFill="1" applyBorder="1" applyAlignment="1">
      <alignment horizontal="center" vertical="center" wrapText="1"/>
    </xf>
    <xf numFmtId="164" fontId="1" fillId="0" borderId="1" xfId="20" applyFont="1" applyBorder="1">
      <alignment/>
      <protection/>
    </xf>
    <xf numFmtId="164" fontId="2" fillId="0" borderId="1" xfId="0" applyFont="1" applyBorder="1" applyAlignment="1">
      <alignment/>
    </xf>
    <xf numFmtId="164" fontId="2" fillId="0" borderId="1" xfId="20" applyFont="1" applyBorder="1" applyAlignment="1">
      <alignment wrapText="1"/>
      <protection/>
    </xf>
    <xf numFmtId="164" fontId="7" fillId="0" borderId="1" xfId="20" applyFont="1" applyBorder="1" applyAlignment="1">
      <alignment horizontal="right" vertical="center" wrapText="1"/>
      <protection/>
    </xf>
    <xf numFmtId="166" fontId="9" fillId="0" borderId="1" xfId="0" applyNumberFormat="1" applyFont="1" applyBorder="1" applyAlignment="1">
      <alignment horizontal="center"/>
    </xf>
    <xf numFmtId="164" fontId="8" fillId="0" borderId="1" xfId="20" applyNumberFormat="1" applyFont="1" applyBorder="1" applyAlignment="1">
      <alignment horizontal="center" vertical="center" wrapText="1"/>
      <protection/>
    </xf>
    <xf numFmtId="166" fontId="0" fillId="3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Normal="85" zoomScaleSheetLayoutView="90" workbookViewId="0" topLeftCell="J1">
      <selection activeCell="L7" sqref="L7"/>
    </sheetView>
  </sheetViews>
  <sheetFormatPr defaultColWidth="10.28125" defaultRowHeight="12.75"/>
  <cols>
    <col min="1" max="1" width="27.28125" style="1" customWidth="1"/>
    <col min="2" max="2" width="15.28125" style="2" customWidth="1"/>
    <col min="3" max="3" width="14.28125" style="2" customWidth="1"/>
    <col min="4" max="4" width="13.8515625" style="1" customWidth="1"/>
    <col min="5" max="5" width="13.8515625" style="3" customWidth="1"/>
    <col min="6" max="6" width="12.28125" style="3" customWidth="1"/>
    <col min="7" max="7" width="16.7109375" style="3" customWidth="1"/>
    <col min="8" max="8" width="12.28125" style="3" customWidth="1"/>
    <col min="9" max="9" width="12.57421875" style="3" customWidth="1"/>
    <col min="10" max="10" width="12.28125" style="3" customWidth="1"/>
    <col min="11" max="11" width="12.28125" style="1" customWidth="1"/>
    <col min="12" max="14" width="14.140625" style="1" customWidth="1"/>
    <col min="15" max="15" width="15.00390625" style="1" customWidth="1"/>
    <col min="16" max="16" width="14.140625" style="1" customWidth="1"/>
    <col min="17" max="17" width="12.57421875" style="1" customWidth="1"/>
    <col min="18" max="23" width="14.140625" style="1" customWidth="1"/>
    <col min="24" max="24" width="9.57421875" style="1" customWidth="1"/>
    <col min="25" max="25" width="15.8515625" style="1" customWidth="1"/>
    <col min="26" max="16384" width="10.00390625" style="1" customWidth="1"/>
  </cols>
  <sheetData>
    <row r="1" spans="1:24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ht="125.2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9" t="s">
        <v>24</v>
      </c>
      <c r="X3" s="9" t="s">
        <v>25</v>
      </c>
      <c r="Y3"/>
    </row>
    <row r="4" spans="1:25" ht="12.75">
      <c r="A4" s="10" t="s">
        <v>26</v>
      </c>
      <c r="B4" s="11" t="s">
        <v>27</v>
      </c>
      <c r="C4" s="12">
        <v>57166.4</v>
      </c>
      <c r="D4" s="13">
        <f>C4*1.08</f>
        <v>61739.71200000001</v>
      </c>
      <c r="E4" s="14"/>
      <c r="F4" s="15"/>
      <c r="G4" s="15"/>
      <c r="H4" s="15"/>
      <c r="I4" s="15"/>
      <c r="J4" s="15"/>
      <c r="K4" s="15">
        <v>47526.09</v>
      </c>
      <c r="L4" s="15"/>
      <c r="M4" s="15">
        <v>50917.37</v>
      </c>
      <c r="N4" s="15"/>
      <c r="O4" s="15"/>
      <c r="P4" s="15"/>
      <c r="Q4" s="15"/>
      <c r="R4" s="15"/>
      <c r="S4" s="15"/>
      <c r="T4" s="15"/>
      <c r="U4" s="15">
        <v>59663.4</v>
      </c>
      <c r="V4" s="15"/>
      <c r="W4" s="15"/>
      <c r="X4" s="16"/>
      <c r="Y4" s="17"/>
    </row>
    <row r="5" spans="1:26" ht="12.75">
      <c r="A5" s="10" t="s">
        <v>28</v>
      </c>
      <c r="B5" s="11" t="s">
        <v>29</v>
      </c>
      <c r="C5" s="18">
        <v>44374</v>
      </c>
      <c r="D5" s="19">
        <v>47923.92</v>
      </c>
      <c r="E5" s="14"/>
      <c r="F5" s="15"/>
      <c r="G5" s="15"/>
      <c r="H5" s="15"/>
      <c r="I5" s="15"/>
      <c r="J5" s="15"/>
      <c r="K5" s="15">
        <v>37815.6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>
        <v>42043.32</v>
      </c>
      <c r="W5" s="15"/>
      <c r="X5" s="16"/>
      <c r="Y5"/>
      <c r="Z5" s="20"/>
    </row>
    <row r="6" spans="1:26" ht="12.75">
      <c r="A6" s="21" t="s">
        <v>30</v>
      </c>
      <c r="B6" s="11" t="s">
        <v>31</v>
      </c>
      <c r="C6" s="18">
        <v>13616</v>
      </c>
      <c r="D6" s="19">
        <v>14705.28</v>
      </c>
      <c r="E6" s="14">
        <v>6551.72</v>
      </c>
      <c r="F6" s="15"/>
      <c r="G6" s="15"/>
      <c r="H6" s="15"/>
      <c r="I6" s="22"/>
      <c r="J6" s="22"/>
      <c r="K6" s="15">
        <v>8201.09</v>
      </c>
      <c r="L6" s="15"/>
      <c r="M6" s="15"/>
      <c r="N6" s="15">
        <v>5248.8</v>
      </c>
      <c r="O6" s="15"/>
      <c r="P6" s="15"/>
      <c r="Q6" s="15">
        <v>5419.01</v>
      </c>
      <c r="R6" s="15"/>
      <c r="S6" s="15"/>
      <c r="T6" s="15"/>
      <c r="U6" s="15">
        <v>3564</v>
      </c>
      <c r="V6" s="15">
        <v>5846.69</v>
      </c>
      <c r="W6" s="15"/>
      <c r="X6" s="16"/>
      <c r="Y6"/>
      <c r="Z6" s="20"/>
    </row>
    <row r="7" spans="1:26" ht="12.75">
      <c r="A7" s="21" t="s">
        <v>32</v>
      </c>
      <c r="B7" s="11" t="s">
        <v>33</v>
      </c>
      <c r="C7" s="12">
        <v>40800</v>
      </c>
      <c r="D7" s="13">
        <f>C7*1.08</f>
        <v>44064</v>
      </c>
      <c r="E7" s="14">
        <v>35596.8</v>
      </c>
      <c r="F7" s="15"/>
      <c r="G7" s="22"/>
      <c r="H7" s="15"/>
      <c r="I7" s="15">
        <v>32961.6</v>
      </c>
      <c r="J7" s="15"/>
      <c r="K7" s="15"/>
      <c r="L7" s="15"/>
      <c r="M7" s="15"/>
      <c r="N7" s="15">
        <v>34346.16</v>
      </c>
      <c r="O7" s="15"/>
      <c r="P7" s="15">
        <v>36828</v>
      </c>
      <c r="Q7" s="15">
        <v>33885</v>
      </c>
      <c r="R7" s="15">
        <v>46526.4</v>
      </c>
      <c r="S7" s="15"/>
      <c r="T7" s="15"/>
      <c r="U7" s="15"/>
      <c r="V7" s="15">
        <v>34419.6</v>
      </c>
      <c r="W7" s="15"/>
      <c r="X7" s="16"/>
      <c r="Y7"/>
      <c r="Z7" s="20"/>
    </row>
    <row r="8" spans="1:26" ht="12.75">
      <c r="A8" s="21" t="s">
        <v>34</v>
      </c>
      <c r="B8" s="11" t="s">
        <v>35</v>
      </c>
      <c r="C8" s="18">
        <v>81905</v>
      </c>
      <c r="D8" s="19">
        <f>C8*1.08</f>
        <v>88457.40000000001</v>
      </c>
      <c r="E8" s="14"/>
      <c r="F8" s="15"/>
      <c r="G8" s="22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61995.58</v>
      </c>
      <c r="U8" s="15"/>
      <c r="V8" s="15">
        <v>78464.76</v>
      </c>
      <c r="W8" s="15"/>
      <c r="X8" s="16"/>
      <c r="Y8"/>
      <c r="Z8" s="20"/>
    </row>
    <row r="9" spans="1:26" ht="12.75">
      <c r="A9" s="21" t="s">
        <v>36</v>
      </c>
      <c r="B9" s="11" t="s">
        <v>37</v>
      </c>
      <c r="C9" s="18">
        <v>6197.25</v>
      </c>
      <c r="D9" s="19">
        <v>6693.03</v>
      </c>
      <c r="E9" s="14"/>
      <c r="F9" s="15"/>
      <c r="G9" s="22"/>
      <c r="H9" s="15"/>
      <c r="I9" s="15"/>
      <c r="J9" s="15"/>
      <c r="K9" s="15"/>
      <c r="L9" s="15"/>
      <c r="M9" s="15"/>
      <c r="N9" s="15">
        <v>6321.61</v>
      </c>
      <c r="O9" s="15"/>
      <c r="P9" s="15"/>
      <c r="Q9" s="15"/>
      <c r="R9" s="15"/>
      <c r="S9" s="15"/>
      <c r="T9" s="15"/>
      <c r="U9" s="15"/>
      <c r="V9" s="15">
        <v>7536.58</v>
      </c>
      <c r="W9" s="15"/>
      <c r="X9" s="16"/>
      <c r="Y9"/>
      <c r="Z9" s="20"/>
    </row>
    <row r="10" spans="1:26" ht="12.75">
      <c r="A10" s="23" t="s">
        <v>38</v>
      </c>
      <c r="B10" s="11" t="s">
        <v>39</v>
      </c>
      <c r="C10" s="18">
        <v>15308.18</v>
      </c>
      <c r="D10" s="19">
        <f>C10*1.08</f>
        <v>16532.8344</v>
      </c>
      <c r="E10" s="14"/>
      <c r="F10" s="15"/>
      <c r="G10" s="22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v>45371.32</v>
      </c>
      <c r="S10" s="15">
        <v>20180.99</v>
      </c>
      <c r="T10" s="15"/>
      <c r="U10" s="15">
        <v>16228.75</v>
      </c>
      <c r="V10" s="15"/>
      <c r="W10" s="15"/>
      <c r="X10" s="16"/>
      <c r="Y10"/>
      <c r="Z10" s="20"/>
    </row>
    <row r="11" spans="1:26" ht="12.75">
      <c r="A11" s="23" t="s">
        <v>40</v>
      </c>
      <c r="B11" s="11" t="s">
        <v>41</v>
      </c>
      <c r="C11" s="12">
        <v>25431.18</v>
      </c>
      <c r="D11" s="13">
        <f>C11*1.08</f>
        <v>27465.674400000004</v>
      </c>
      <c r="E11" s="14"/>
      <c r="F11" s="15"/>
      <c r="G11" s="22"/>
      <c r="H11" s="15"/>
      <c r="I11" s="15"/>
      <c r="J11" s="15"/>
      <c r="K11" s="15"/>
      <c r="L11" s="15">
        <v>29098.42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/>
      <c r="Z11" s="20"/>
    </row>
    <row r="12" spans="1:26" ht="12.75">
      <c r="A12" s="23" t="s">
        <v>42</v>
      </c>
      <c r="B12" s="11" t="s">
        <v>43</v>
      </c>
      <c r="C12" s="12">
        <v>123649.5</v>
      </c>
      <c r="D12" s="13">
        <v>137973.12</v>
      </c>
      <c r="E12" s="14"/>
      <c r="F12" s="15"/>
      <c r="G12" s="2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115261.63</v>
      </c>
      <c r="T12" s="15"/>
      <c r="U12" s="15"/>
      <c r="V12" s="15"/>
      <c r="W12" s="15"/>
      <c r="X12" s="16"/>
      <c r="Y12"/>
      <c r="Z12" s="20"/>
    </row>
    <row r="13" spans="1:26" ht="12.75">
      <c r="A13" s="23" t="s">
        <v>44</v>
      </c>
      <c r="B13" s="11" t="s">
        <v>45</v>
      </c>
      <c r="C13" s="12">
        <v>18828.26</v>
      </c>
      <c r="D13" s="13">
        <f>C13*1.08</f>
        <v>20334.5208</v>
      </c>
      <c r="E13" s="14"/>
      <c r="F13" s="15"/>
      <c r="G13" s="2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17524.41</v>
      </c>
      <c r="S13" s="15">
        <v>17993.01</v>
      </c>
      <c r="T13" s="15"/>
      <c r="U13" s="15"/>
      <c r="V13" s="15">
        <v>26555.58</v>
      </c>
      <c r="W13" s="15"/>
      <c r="X13" s="16"/>
      <c r="Y13"/>
      <c r="Z13" s="20"/>
    </row>
    <row r="14" spans="1:26" ht="12.75">
      <c r="A14" s="23" t="s">
        <v>46</v>
      </c>
      <c r="B14" s="11" t="s">
        <v>47</v>
      </c>
      <c r="C14" s="12">
        <v>7953.33</v>
      </c>
      <c r="D14" s="13">
        <f>C14*1.23</f>
        <v>9782.5959</v>
      </c>
      <c r="E14" s="14"/>
      <c r="F14" s="15"/>
      <c r="G14" s="22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/>
      <c r="Z14" s="20"/>
    </row>
    <row r="15" spans="1:26" ht="12.75">
      <c r="A15" s="24" t="s">
        <v>48</v>
      </c>
      <c r="B15" s="11" t="s">
        <v>49</v>
      </c>
      <c r="C15" s="18">
        <v>21370.15</v>
      </c>
      <c r="D15" s="19">
        <f>C15*1.08</f>
        <v>23079.762000000002</v>
      </c>
      <c r="E15" s="14"/>
      <c r="F15" s="15"/>
      <c r="G15" s="2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v>25632.64</v>
      </c>
      <c r="S15" s="15">
        <v>15128</v>
      </c>
      <c r="T15" s="15"/>
      <c r="U15" s="15">
        <v>33024.01</v>
      </c>
      <c r="V15" s="15">
        <v>38012.14</v>
      </c>
      <c r="W15" s="15"/>
      <c r="X15" s="16"/>
      <c r="Y15"/>
      <c r="Z15" s="20"/>
    </row>
    <row r="16" spans="1:26" ht="12.75">
      <c r="A16" s="21" t="s">
        <v>50</v>
      </c>
      <c r="B16" s="11" t="s">
        <v>51</v>
      </c>
      <c r="C16" s="12">
        <v>5750</v>
      </c>
      <c r="D16" s="13">
        <f>C16*1.08</f>
        <v>6210</v>
      </c>
      <c r="E16" s="14"/>
      <c r="F16" s="15"/>
      <c r="G16" s="22"/>
      <c r="H16" s="15">
        <v>3775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>
        <v>6210</v>
      </c>
      <c r="T16" s="15"/>
      <c r="U16" s="15">
        <v>4455</v>
      </c>
      <c r="V16" s="15">
        <v>7290</v>
      </c>
      <c r="W16" s="15"/>
      <c r="X16" s="16"/>
      <c r="Y16"/>
      <c r="Z16" s="20"/>
    </row>
    <row r="17" spans="1:26" ht="12.75">
      <c r="A17" s="21" t="s">
        <v>52</v>
      </c>
      <c r="B17" s="11" t="s">
        <v>53</v>
      </c>
      <c r="C17" s="12">
        <v>13210</v>
      </c>
      <c r="D17" s="13">
        <f>C17*1.08</f>
        <v>14266.800000000001</v>
      </c>
      <c r="E17" s="14"/>
      <c r="F17" s="15">
        <v>5030.94</v>
      </c>
      <c r="G17" s="15">
        <v>5947.02</v>
      </c>
      <c r="H17" s="15"/>
      <c r="I17" s="15"/>
      <c r="J17" s="15">
        <v>6325.68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/>
      <c r="Z17" s="20"/>
    </row>
    <row r="18" spans="1:26" ht="12.75">
      <c r="A18" s="25" t="s">
        <v>54</v>
      </c>
      <c r="B18" s="11" t="s">
        <v>55</v>
      </c>
      <c r="C18" s="12">
        <v>3180</v>
      </c>
      <c r="D18" s="13">
        <f>C18*1.08</f>
        <v>3434.4</v>
      </c>
      <c r="E18" s="14"/>
      <c r="F18" s="15">
        <v>2025</v>
      </c>
      <c r="G18" s="2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  <c r="Y18"/>
      <c r="Z18" s="20"/>
    </row>
    <row r="19" spans="1:26" ht="12.75">
      <c r="A19" s="25" t="s">
        <v>56</v>
      </c>
      <c r="B19" s="11" t="s">
        <v>57</v>
      </c>
      <c r="C19" s="12">
        <v>34580</v>
      </c>
      <c r="D19" s="13">
        <f>C19*1.08</f>
        <v>37346.4</v>
      </c>
      <c r="E19" s="14"/>
      <c r="F19" s="15"/>
      <c r="G19" s="22"/>
      <c r="H19" s="15"/>
      <c r="I19" s="15"/>
      <c r="J19" s="15"/>
      <c r="K19" s="15"/>
      <c r="L19" s="15"/>
      <c r="M19" s="15"/>
      <c r="N19" s="15"/>
      <c r="O19" s="15">
        <v>32394.6</v>
      </c>
      <c r="P19" s="15"/>
      <c r="Q19" s="15"/>
      <c r="R19" s="15"/>
      <c r="S19" s="15"/>
      <c r="T19" s="15"/>
      <c r="U19" s="15"/>
      <c r="V19" s="15"/>
      <c r="W19" s="15"/>
      <c r="X19" s="16"/>
      <c r="Y19"/>
      <c r="Z19" s="20"/>
    </row>
    <row r="20" spans="1:26" ht="12.75">
      <c r="A20" s="21" t="s">
        <v>58</v>
      </c>
      <c r="B20" s="11" t="s">
        <v>59</v>
      </c>
      <c r="C20" s="12">
        <v>4546.09</v>
      </c>
      <c r="D20" s="13">
        <f>C20*1.08</f>
        <v>4909.7772</v>
      </c>
      <c r="E20" s="14"/>
      <c r="F20" s="15"/>
      <c r="G20" s="22"/>
      <c r="H20" s="15"/>
      <c r="I20" s="15"/>
      <c r="J20" s="15"/>
      <c r="K20" s="15">
        <v>1759.43</v>
      </c>
      <c r="L20" s="15"/>
      <c r="M20" s="15">
        <v>2640.91</v>
      </c>
      <c r="N20" s="15"/>
      <c r="O20" s="15"/>
      <c r="P20" s="15"/>
      <c r="Q20" s="15"/>
      <c r="R20" s="15"/>
      <c r="S20" s="15"/>
      <c r="T20" s="15"/>
      <c r="U20" s="15">
        <v>2189.12</v>
      </c>
      <c r="V20" s="15">
        <v>2023.15</v>
      </c>
      <c r="W20" s="15"/>
      <c r="X20" s="16"/>
      <c r="Y20"/>
      <c r="Z20" s="20"/>
    </row>
    <row r="21" spans="1:26" ht="12.75">
      <c r="A21" s="21" t="s">
        <v>60</v>
      </c>
      <c r="B21" s="11" t="s">
        <v>61</v>
      </c>
      <c r="C21" s="12">
        <v>3925</v>
      </c>
      <c r="D21" s="13">
        <f>C21*1.08</f>
        <v>4239</v>
      </c>
      <c r="E21" s="14"/>
      <c r="F21" s="15"/>
      <c r="G21" s="22"/>
      <c r="H21" s="15"/>
      <c r="I21" s="15"/>
      <c r="J21" s="15"/>
      <c r="K21" s="15">
        <v>5582.52</v>
      </c>
      <c r="L21" s="15"/>
      <c r="M21" s="15">
        <v>3119.04</v>
      </c>
      <c r="N21" s="15"/>
      <c r="O21" s="15"/>
      <c r="P21" s="15"/>
      <c r="Q21" s="15"/>
      <c r="R21" s="15"/>
      <c r="S21" s="15"/>
      <c r="T21" s="15"/>
      <c r="U21" s="15">
        <v>11620.8</v>
      </c>
      <c r="V21" s="15">
        <v>5155.38</v>
      </c>
      <c r="W21" s="15"/>
      <c r="X21" s="16"/>
      <c r="Y21"/>
      <c r="Z21" s="20"/>
    </row>
    <row r="22" spans="1:26" ht="12.75">
      <c r="A22" s="25" t="s">
        <v>62</v>
      </c>
      <c r="B22" s="11" t="s">
        <v>63</v>
      </c>
      <c r="C22" s="12">
        <v>28867.2</v>
      </c>
      <c r="D22" s="13">
        <f>C22*1.08</f>
        <v>31176.576000000005</v>
      </c>
      <c r="E22" s="14"/>
      <c r="F22" s="15"/>
      <c r="G22" s="22"/>
      <c r="H22" s="15"/>
      <c r="I22" s="15"/>
      <c r="J22" s="15"/>
      <c r="K22" s="15"/>
      <c r="L22" s="15"/>
      <c r="M22" s="15">
        <v>32663.09</v>
      </c>
      <c r="N22" s="15"/>
      <c r="O22" s="15"/>
      <c r="P22" s="15"/>
      <c r="Q22" s="15"/>
      <c r="R22" s="15"/>
      <c r="S22" s="15"/>
      <c r="T22" s="15"/>
      <c r="U22" s="15">
        <v>17873.14</v>
      </c>
      <c r="V22" s="15"/>
      <c r="W22" s="15"/>
      <c r="X22" s="16"/>
      <c r="Y22"/>
      <c r="Z22" s="20"/>
    </row>
    <row r="23" spans="1:24" ht="12.75" customHeight="1">
      <c r="A23" s="26" t="s">
        <v>64</v>
      </c>
      <c r="B23" s="26"/>
      <c r="C23" s="18">
        <f>SUM(C4:C22)</f>
        <v>550657.54</v>
      </c>
      <c r="D23" s="18">
        <f>SUM(D4:D22)</f>
        <v>600334.8027000001</v>
      </c>
      <c r="E23" s="27">
        <f>SUM(E4:E22)</f>
        <v>42148.520000000004</v>
      </c>
      <c r="F23" s="27">
        <f>SUM(F4:F22)</f>
        <v>7055.94</v>
      </c>
      <c r="G23" s="27">
        <f>SUM(G4:G22)</f>
        <v>5947.02</v>
      </c>
      <c r="H23" s="27">
        <f>SUM(H4:H22)</f>
        <v>3775</v>
      </c>
      <c r="I23" s="27">
        <f>SUM(I4:I22)</f>
        <v>32961.6</v>
      </c>
      <c r="J23" s="27">
        <f>SUM(J4:J22)</f>
        <v>6325.68</v>
      </c>
      <c r="K23" s="27">
        <f>SUM(K4:K22)</f>
        <v>100884.73</v>
      </c>
      <c r="L23" s="27">
        <f>SUM(L4:L22)</f>
        <v>29098.42</v>
      </c>
      <c r="M23" s="27">
        <f>SUM(M4:M22)</f>
        <v>89340.41</v>
      </c>
      <c r="N23" s="27">
        <f>SUM(N4:N22)</f>
        <v>45916.57000000001</v>
      </c>
      <c r="O23" s="27">
        <f>SUM(O4:O22)</f>
        <v>32394.6</v>
      </c>
      <c r="P23" s="27">
        <f>SUM(P4:P22)</f>
        <v>36828</v>
      </c>
      <c r="Q23" s="27">
        <f>SUM(Q4:Q22)</f>
        <v>39304.01</v>
      </c>
      <c r="R23" s="27">
        <f>SUM(R4:R22)</f>
        <v>135054.77</v>
      </c>
      <c r="S23" s="27">
        <f>SUM(S4:S22)</f>
        <v>174773.63</v>
      </c>
      <c r="T23" s="27">
        <f>SUM(T4:T22)</f>
        <v>61995.58</v>
      </c>
      <c r="U23" s="27">
        <f>SUM(U4:U22)</f>
        <v>148618.22</v>
      </c>
      <c r="V23" s="27">
        <f>SUM(V4:V22)</f>
        <v>247347.19999999998</v>
      </c>
      <c r="W23" s="27"/>
      <c r="X23" s="28"/>
    </row>
  </sheetData>
  <sheetProtection selectLockedCells="1" selectUnlockedCells="1"/>
  <mergeCells count="5">
    <mergeCell ref="A1:K1"/>
    <mergeCell ref="L1:V1"/>
    <mergeCell ref="A2:K2"/>
    <mergeCell ref="L2:V2"/>
    <mergeCell ref="A23:B23"/>
  </mergeCells>
  <printOptions horizontalCentered="1"/>
  <pageMargins left="0.27569444444444446" right="0.27569444444444446" top="1.0631944444444446" bottom="0.39375" header="0.5118055555555555" footer="0.5118055555555555"/>
  <pageSetup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tabSelected="1" view="pageBreakPreview" zoomScale="90" zoomScaleNormal="85" zoomScaleSheetLayoutView="90" workbookViewId="0" topLeftCell="A1">
      <selection activeCell="W22" sqref="W22"/>
    </sheetView>
  </sheetViews>
  <sheetFormatPr defaultColWidth="10.28125" defaultRowHeight="12.75"/>
  <cols>
    <col min="1" max="1" width="27.28125" style="1" customWidth="1"/>
    <col min="2" max="2" width="15.28125" style="2" customWidth="1"/>
    <col min="3" max="3" width="14.28125" style="2" customWidth="1"/>
    <col min="4" max="4" width="13.8515625" style="1" customWidth="1"/>
    <col min="5" max="5" width="13.8515625" style="3" customWidth="1"/>
    <col min="6" max="6" width="12.28125" style="3" customWidth="1"/>
    <col min="7" max="7" width="16.7109375" style="3" customWidth="1"/>
    <col min="8" max="8" width="12.28125" style="3" customWidth="1"/>
    <col min="9" max="9" width="12.57421875" style="3" customWidth="1"/>
    <col min="10" max="10" width="12.28125" style="3" customWidth="1"/>
    <col min="11" max="11" width="12.28125" style="1" customWidth="1"/>
    <col min="12" max="14" width="14.140625" style="1" customWidth="1"/>
    <col min="15" max="15" width="15.00390625" style="1" customWidth="1"/>
    <col min="16" max="16" width="14.140625" style="1" customWidth="1"/>
    <col min="17" max="17" width="12.57421875" style="1" customWidth="1"/>
    <col min="18" max="23" width="14.140625" style="1" customWidth="1"/>
    <col min="24" max="24" width="9.57421875" style="1" customWidth="1"/>
    <col min="25" max="25" width="15.8515625" style="1" customWidth="1"/>
    <col min="26" max="16384" width="10.00390625" style="1" customWidth="1"/>
  </cols>
  <sheetData>
    <row r="1" spans="1:24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ht="125.2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9" t="s">
        <v>24</v>
      </c>
      <c r="X3" s="9" t="s">
        <v>25</v>
      </c>
      <c r="Y3"/>
    </row>
    <row r="4" spans="1:25" ht="12.75">
      <c r="A4" s="10" t="s">
        <v>26</v>
      </c>
      <c r="B4" s="11" t="s">
        <v>27</v>
      </c>
      <c r="C4" s="12">
        <v>57166.4</v>
      </c>
      <c r="D4" s="13">
        <f>C4*1.08</f>
        <v>61739.71200000001</v>
      </c>
      <c r="E4" s="14"/>
      <c r="F4" s="15"/>
      <c r="G4" s="15"/>
      <c r="H4" s="15"/>
      <c r="I4" s="15"/>
      <c r="J4" s="15"/>
      <c r="K4" s="29">
        <v>47526.09</v>
      </c>
      <c r="L4" s="15"/>
      <c r="M4" s="15">
        <v>50917.37</v>
      </c>
      <c r="N4" s="15"/>
      <c r="O4" s="15"/>
      <c r="P4" s="15"/>
      <c r="Q4" s="15"/>
      <c r="R4" s="15"/>
      <c r="S4" s="15"/>
      <c r="T4" s="15"/>
      <c r="U4" s="15">
        <v>59663.4</v>
      </c>
      <c r="V4" s="15"/>
      <c r="W4" s="15">
        <f>D4-K4</f>
        <v>14213.62200000001</v>
      </c>
      <c r="X4" s="16"/>
      <c r="Y4" s="17"/>
    </row>
    <row r="5" spans="1:26" ht="12.75">
      <c r="A5" s="10" t="s">
        <v>28</v>
      </c>
      <c r="B5" s="11" t="s">
        <v>29</v>
      </c>
      <c r="C5" s="12">
        <v>44374</v>
      </c>
      <c r="D5" s="13">
        <v>47923.92</v>
      </c>
      <c r="E5" s="14"/>
      <c r="F5" s="15"/>
      <c r="G5" s="15"/>
      <c r="H5" s="15"/>
      <c r="I5" s="15"/>
      <c r="J5" s="15"/>
      <c r="K5" s="29">
        <v>37815.6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>
        <v>42043.32</v>
      </c>
      <c r="W5" s="15">
        <f>D5-K5</f>
        <v>10108.32</v>
      </c>
      <c r="X5" s="16"/>
      <c r="Y5"/>
      <c r="Z5" s="20"/>
    </row>
    <row r="6" spans="1:26" ht="12.75">
      <c r="A6" s="21" t="s">
        <v>30</v>
      </c>
      <c r="B6" s="11" t="s">
        <v>31</v>
      </c>
      <c r="C6" s="12">
        <v>13616</v>
      </c>
      <c r="D6" s="13">
        <v>14705.28</v>
      </c>
      <c r="E6" s="14">
        <v>6551.72</v>
      </c>
      <c r="F6" s="15"/>
      <c r="G6" s="15"/>
      <c r="H6" s="15"/>
      <c r="I6" s="22"/>
      <c r="J6" s="22"/>
      <c r="K6" s="15">
        <v>8201.09</v>
      </c>
      <c r="L6" s="15"/>
      <c r="M6" s="15"/>
      <c r="N6" s="15">
        <v>5248.8</v>
      </c>
      <c r="O6" s="15"/>
      <c r="P6" s="15"/>
      <c r="Q6" s="15">
        <v>5419.01</v>
      </c>
      <c r="R6" s="15"/>
      <c r="S6" s="15"/>
      <c r="T6" s="15"/>
      <c r="U6" s="29">
        <v>3564</v>
      </c>
      <c r="V6" s="15">
        <v>5846.69</v>
      </c>
      <c r="W6" s="15">
        <f>D6-U6</f>
        <v>11141.28</v>
      </c>
      <c r="X6" s="16"/>
      <c r="Y6"/>
      <c r="Z6" s="20"/>
    </row>
    <row r="7" spans="1:26" ht="12.75">
      <c r="A7" s="21" t="s">
        <v>32</v>
      </c>
      <c r="B7" s="11" t="s">
        <v>33</v>
      </c>
      <c r="C7" s="12">
        <v>40800</v>
      </c>
      <c r="D7" s="13">
        <f>C7*1.08</f>
        <v>44064</v>
      </c>
      <c r="E7" s="14">
        <v>35596.8</v>
      </c>
      <c r="F7" s="15"/>
      <c r="G7" s="22"/>
      <c r="H7" s="15"/>
      <c r="I7" s="29">
        <v>32961.6</v>
      </c>
      <c r="J7" s="15"/>
      <c r="K7" s="15"/>
      <c r="L7" s="15"/>
      <c r="M7" s="15"/>
      <c r="N7" s="15">
        <v>34346.16</v>
      </c>
      <c r="O7" s="15"/>
      <c r="P7" s="15">
        <v>36828</v>
      </c>
      <c r="Q7" s="15">
        <v>33885</v>
      </c>
      <c r="R7" s="15">
        <v>46526.4</v>
      </c>
      <c r="S7" s="15"/>
      <c r="T7" s="15"/>
      <c r="U7" s="15"/>
      <c r="V7" s="15">
        <v>34419.6</v>
      </c>
      <c r="W7" s="15">
        <f>D7-I7</f>
        <v>11102.400000000001</v>
      </c>
      <c r="X7" s="16"/>
      <c r="Y7"/>
      <c r="Z7" s="20"/>
    </row>
    <row r="8" spans="1:26" ht="12.75">
      <c r="A8" s="21" t="s">
        <v>34</v>
      </c>
      <c r="B8" s="11" t="s">
        <v>35</v>
      </c>
      <c r="C8" s="12">
        <v>81905</v>
      </c>
      <c r="D8" s="13">
        <f>C8*1.08</f>
        <v>88457.40000000001</v>
      </c>
      <c r="E8" s="14"/>
      <c r="F8" s="15"/>
      <c r="G8" s="22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9">
        <v>61995.58</v>
      </c>
      <c r="U8" s="15"/>
      <c r="V8" s="15">
        <v>78464.76</v>
      </c>
      <c r="W8" s="15">
        <f>D8-T8</f>
        <v>26461.820000000007</v>
      </c>
      <c r="X8" s="16"/>
      <c r="Y8"/>
      <c r="Z8" s="20"/>
    </row>
    <row r="9" spans="1:26" ht="12.75">
      <c r="A9" s="21" t="s">
        <v>36</v>
      </c>
      <c r="B9" s="11" t="s">
        <v>37</v>
      </c>
      <c r="C9" s="12">
        <v>6197.25</v>
      </c>
      <c r="D9" s="13">
        <v>6693.03</v>
      </c>
      <c r="E9" s="14"/>
      <c r="F9" s="15"/>
      <c r="G9" s="22"/>
      <c r="H9" s="15"/>
      <c r="I9" s="15"/>
      <c r="J9" s="15"/>
      <c r="K9" s="15"/>
      <c r="L9" s="15"/>
      <c r="M9" s="15"/>
      <c r="N9" s="29">
        <v>6321.61</v>
      </c>
      <c r="O9" s="15"/>
      <c r="P9" s="15"/>
      <c r="Q9" s="15"/>
      <c r="R9" s="15"/>
      <c r="S9" s="15"/>
      <c r="T9" s="15"/>
      <c r="U9" s="15"/>
      <c r="V9" s="15">
        <v>7536.58</v>
      </c>
      <c r="W9" s="15">
        <f>D9-N9</f>
        <v>371.4200000000001</v>
      </c>
      <c r="X9" s="16"/>
      <c r="Y9"/>
      <c r="Z9" s="20"/>
    </row>
    <row r="10" spans="1:26" ht="12.75">
      <c r="A10" s="23" t="s">
        <v>38</v>
      </c>
      <c r="B10" s="11" t="s">
        <v>39</v>
      </c>
      <c r="C10" s="12">
        <v>15308.18</v>
      </c>
      <c r="D10" s="13">
        <f>C10*1.08</f>
        <v>16532.8344</v>
      </c>
      <c r="E10" s="14"/>
      <c r="F10" s="15"/>
      <c r="G10" s="22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v>45371.32</v>
      </c>
      <c r="S10" s="15">
        <v>20180.99</v>
      </c>
      <c r="T10" s="15"/>
      <c r="U10" s="29">
        <v>16228.75</v>
      </c>
      <c r="V10" s="15"/>
      <c r="W10" s="15">
        <f>D10-U10</f>
        <v>304.08439999999973</v>
      </c>
      <c r="X10" s="16"/>
      <c r="Y10"/>
      <c r="Z10" s="20"/>
    </row>
    <row r="11" spans="1:26" ht="12.75">
      <c r="A11" s="23" t="s">
        <v>40</v>
      </c>
      <c r="B11" s="11" t="s">
        <v>41</v>
      </c>
      <c r="C11" s="12">
        <v>25431.18</v>
      </c>
      <c r="D11" s="13">
        <f>C11*1.08</f>
        <v>27465.674400000004</v>
      </c>
      <c r="E11" s="14"/>
      <c r="F11" s="15"/>
      <c r="G11" s="22"/>
      <c r="H11" s="15"/>
      <c r="I11" s="15"/>
      <c r="J11" s="15"/>
      <c r="K11" s="15"/>
      <c r="L11" s="29">
        <v>29098.42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f>D11-L11</f>
        <v>-1632.7455999999947</v>
      </c>
      <c r="X11" s="16"/>
      <c r="Y11"/>
      <c r="Z11" s="20"/>
    </row>
    <row r="12" spans="1:26" ht="12.75">
      <c r="A12" s="23" t="s">
        <v>42</v>
      </c>
      <c r="B12" s="11" t="s">
        <v>43</v>
      </c>
      <c r="C12" s="12">
        <v>123649.5</v>
      </c>
      <c r="D12" s="13">
        <v>137973.12</v>
      </c>
      <c r="E12" s="14"/>
      <c r="F12" s="15"/>
      <c r="G12" s="2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9">
        <v>115261.63</v>
      </c>
      <c r="T12" s="15"/>
      <c r="U12" s="15"/>
      <c r="V12" s="15"/>
      <c r="W12" s="15">
        <f>D12-S12</f>
        <v>22711.48999999999</v>
      </c>
      <c r="X12" s="16"/>
      <c r="Y12"/>
      <c r="Z12" s="20"/>
    </row>
    <row r="13" spans="1:26" ht="12.75">
      <c r="A13" s="23" t="s">
        <v>44</v>
      </c>
      <c r="B13" s="11" t="s">
        <v>45</v>
      </c>
      <c r="C13" s="12">
        <v>18828.26</v>
      </c>
      <c r="D13" s="13">
        <f>C13*1.08</f>
        <v>20334.5208</v>
      </c>
      <c r="E13" s="14"/>
      <c r="F13" s="15"/>
      <c r="G13" s="2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9">
        <v>17524.41</v>
      </c>
      <c r="S13" s="15">
        <v>17993.01</v>
      </c>
      <c r="T13" s="15"/>
      <c r="U13" s="15"/>
      <c r="V13" s="15">
        <v>26555.58</v>
      </c>
      <c r="W13" s="15">
        <f>D13-R13</f>
        <v>2810.1107999999986</v>
      </c>
      <c r="X13" s="16"/>
      <c r="Y13"/>
      <c r="Z13" s="20"/>
    </row>
    <row r="14" spans="1:26" ht="12.75">
      <c r="A14" s="23" t="s">
        <v>46</v>
      </c>
      <c r="B14" s="11" t="s">
        <v>47</v>
      </c>
      <c r="C14" s="12">
        <v>7953.33</v>
      </c>
      <c r="D14" s="13">
        <f>C14*1.23</f>
        <v>9782.5959</v>
      </c>
      <c r="E14" s="14"/>
      <c r="F14" s="15"/>
      <c r="G14" s="22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 t="s">
        <v>65</v>
      </c>
      <c r="X14" s="16"/>
      <c r="Y14"/>
      <c r="Z14" s="20"/>
    </row>
    <row r="15" spans="1:26" ht="12.75">
      <c r="A15" s="24" t="s">
        <v>48</v>
      </c>
      <c r="B15" s="11" t="s">
        <v>49</v>
      </c>
      <c r="C15" s="12">
        <v>21370.15</v>
      </c>
      <c r="D15" s="13">
        <f>C15*1.08</f>
        <v>23079.762000000002</v>
      </c>
      <c r="E15" s="14"/>
      <c r="F15" s="15"/>
      <c r="G15" s="2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v>25632.64</v>
      </c>
      <c r="S15" s="29">
        <v>15128</v>
      </c>
      <c r="T15" s="15"/>
      <c r="U15" s="15">
        <v>33024.01</v>
      </c>
      <c r="V15" s="15">
        <v>38012.14</v>
      </c>
      <c r="W15" s="15">
        <f>D15-S15</f>
        <v>7951.762000000002</v>
      </c>
      <c r="X15" s="16"/>
      <c r="Y15"/>
      <c r="Z15" s="20"/>
    </row>
    <row r="16" spans="1:26" ht="12.75">
      <c r="A16" s="21" t="s">
        <v>50</v>
      </c>
      <c r="B16" s="11" t="s">
        <v>51</v>
      </c>
      <c r="C16" s="12">
        <v>5750</v>
      </c>
      <c r="D16" s="13">
        <f>C16*1.08</f>
        <v>6210</v>
      </c>
      <c r="E16" s="14"/>
      <c r="F16" s="15"/>
      <c r="G16" s="22"/>
      <c r="H16" s="29">
        <v>3775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>
        <v>6210</v>
      </c>
      <c r="T16" s="15"/>
      <c r="U16" s="15">
        <v>4455</v>
      </c>
      <c r="V16" s="15">
        <v>7290</v>
      </c>
      <c r="W16" s="15">
        <f>D16-H16</f>
        <v>2435</v>
      </c>
      <c r="X16" s="16"/>
      <c r="Y16"/>
      <c r="Z16" s="20"/>
    </row>
    <row r="17" spans="1:26" ht="12.75">
      <c r="A17" s="21" t="s">
        <v>52</v>
      </c>
      <c r="B17" s="11" t="s">
        <v>53</v>
      </c>
      <c r="C17" s="12">
        <v>13210</v>
      </c>
      <c r="D17" s="13">
        <f>C17*1.08</f>
        <v>14266.800000000001</v>
      </c>
      <c r="E17" s="14"/>
      <c r="F17" s="29">
        <v>5030.94</v>
      </c>
      <c r="G17" s="15">
        <v>5947.02</v>
      </c>
      <c r="H17" s="15"/>
      <c r="I17" s="15"/>
      <c r="J17" s="15">
        <v>6325.68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f>D17-F17</f>
        <v>9235.86</v>
      </c>
      <c r="X17" s="16"/>
      <c r="Y17"/>
      <c r="Z17" s="20"/>
    </row>
    <row r="18" spans="1:26" ht="12.75">
      <c r="A18" s="25" t="s">
        <v>54</v>
      </c>
      <c r="B18" s="11" t="s">
        <v>55</v>
      </c>
      <c r="C18" s="12">
        <v>3180</v>
      </c>
      <c r="D18" s="13">
        <f>C18*1.08</f>
        <v>3434.4</v>
      </c>
      <c r="E18" s="14"/>
      <c r="F18" s="29">
        <v>2025</v>
      </c>
      <c r="G18" s="2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f>D18-F18</f>
        <v>1409.4</v>
      </c>
      <c r="X18" s="16"/>
      <c r="Y18"/>
      <c r="Z18" s="20"/>
    </row>
    <row r="19" spans="1:26" ht="12.75">
      <c r="A19" s="25" t="s">
        <v>56</v>
      </c>
      <c r="B19" s="11" t="s">
        <v>57</v>
      </c>
      <c r="C19" s="12">
        <v>34580</v>
      </c>
      <c r="D19" s="13">
        <f>C19*1.08</f>
        <v>37346.4</v>
      </c>
      <c r="E19" s="14"/>
      <c r="F19" s="15"/>
      <c r="G19" s="22"/>
      <c r="H19" s="15"/>
      <c r="I19" s="15"/>
      <c r="J19" s="15"/>
      <c r="K19" s="15"/>
      <c r="L19" s="15"/>
      <c r="M19" s="15"/>
      <c r="N19" s="15"/>
      <c r="O19" s="29">
        <v>32394.6</v>
      </c>
      <c r="P19" s="15"/>
      <c r="Q19" s="15"/>
      <c r="R19" s="15"/>
      <c r="S19" s="15"/>
      <c r="T19" s="15"/>
      <c r="U19" s="15"/>
      <c r="V19" s="15"/>
      <c r="W19" s="15">
        <f>D19-O19</f>
        <v>4951.800000000003</v>
      </c>
      <c r="X19" s="16"/>
      <c r="Y19"/>
      <c r="Z19" s="20"/>
    </row>
    <row r="20" spans="1:26" ht="12.75">
      <c r="A20" s="21" t="s">
        <v>58</v>
      </c>
      <c r="B20" s="11" t="s">
        <v>59</v>
      </c>
      <c r="C20" s="12">
        <v>4546.09</v>
      </c>
      <c r="D20" s="13">
        <f>C20*1.08</f>
        <v>4909.7772</v>
      </c>
      <c r="E20" s="14"/>
      <c r="F20" s="15"/>
      <c r="G20" s="22"/>
      <c r="H20" s="15"/>
      <c r="I20" s="15"/>
      <c r="J20" s="15"/>
      <c r="K20" s="29">
        <v>1759.43</v>
      </c>
      <c r="L20" s="15"/>
      <c r="M20" s="15">
        <v>2640.91</v>
      </c>
      <c r="N20" s="15"/>
      <c r="O20" s="15"/>
      <c r="P20" s="15"/>
      <c r="Q20" s="15"/>
      <c r="R20" s="15"/>
      <c r="S20" s="15"/>
      <c r="T20" s="15"/>
      <c r="U20" s="15">
        <v>2189.12</v>
      </c>
      <c r="V20" s="15">
        <v>2023.15</v>
      </c>
      <c r="W20" s="15">
        <f>D20-K20</f>
        <v>3150.3472</v>
      </c>
      <c r="X20" s="16"/>
      <c r="Y20"/>
      <c r="Z20" s="20"/>
    </row>
    <row r="21" spans="1:26" ht="12.75">
      <c r="A21" s="21" t="s">
        <v>60</v>
      </c>
      <c r="B21" s="11" t="s">
        <v>61</v>
      </c>
      <c r="C21" s="12">
        <v>3925</v>
      </c>
      <c r="D21" s="13">
        <f>C21*1.08</f>
        <v>4239</v>
      </c>
      <c r="E21" s="14"/>
      <c r="F21" s="15"/>
      <c r="G21" s="22"/>
      <c r="H21" s="15"/>
      <c r="I21" s="15"/>
      <c r="J21" s="15"/>
      <c r="K21" s="15">
        <v>5582.52</v>
      </c>
      <c r="L21" s="15"/>
      <c r="M21" s="29">
        <v>3119.04</v>
      </c>
      <c r="N21" s="15"/>
      <c r="O21" s="15"/>
      <c r="P21" s="15"/>
      <c r="Q21" s="15"/>
      <c r="R21" s="15"/>
      <c r="S21" s="15"/>
      <c r="T21" s="15"/>
      <c r="U21" s="15">
        <v>11620.8</v>
      </c>
      <c r="V21" s="15">
        <v>5155.38</v>
      </c>
      <c r="W21" s="15">
        <f>D21-M21</f>
        <v>1119.96</v>
      </c>
      <c r="X21" s="16"/>
      <c r="Y21"/>
      <c r="Z21" s="20"/>
    </row>
    <row r="22" spans="1:26" ht="12.75">
      <c r="A22" s="25" t="s">
        <v>62</v>
      </c>
      <c r="B22" s="11" t="s">
        <v>63</v>
      </c>
      <c r="C22" s="12">
        <v>28867.2</v>
      </c>
      <c r="D22" s="13">
        <f>C22*1.08</f>
        <v>31176.576000000005</v>
      </c>
      <c r="E22" s="14"/>
      <c r="F22" s="15"/>
      <c r="G22" s="22"/>
      <c r="H22" s="15"/>
      <c r="I22" s="15"/>
      <c r="J22" s="15"/>
      <c r="K22" s="15"/>
      <c r="L22" s="15"/>
      <c r="M22" s="15">
        <v>32663.09</v>
      </c>
      <c r="N22" s="15"/>
      <c r="O22" s="15"/>
      <c r="P22" s="15"/>
      <c r="Q22" s="15"/>
      <c r="R22" s="15"/>
      <c r="S22" s="15"/>
      <c r="T22" s="15"/>
      <c r="U22" s="29">
        <v>17873.14</v>
      </c>
      <c r="V22" s="15"/>
      <c r="W22" s="15">
        <f>D22-U22</f>
        <v>13303.436000000005</v>
      </c>
      <c r="X22" s="16"/>
      <c r="Y22"/>
      <c r="Z22" s="20"/>
    </row>
    <row r="23" spans="1:24" ht="12.75" customHeight="1">
      <c r="A23" s="26" t="s">
        <v>64</v>
      </c>
      <c r="B23" s="26"/>
      <c r="C23" s="18">
        <f>SUM(C4:C22)</f>
        <v>550657.54</v>
      </c>
      <c r="D23" s="18">
        <f>SUM(D4:D22)</f>
        <v>600334.8027000001</v>
      </c>
      <c r="E23" s="27">
        <f>SUM(E4:E22)</f>
        <v>42148.520000000004</v>
      </c>
      <c r="F23" s="27">
        <f>SUM(F4:F22)</f>
        <v>7055.94</v>
      </c>
      <c r="G23" s="27">
        <f>SUM(G4:G22)</f>
        <v>5947.02</v>
      </c>
      <c r="H23" s="27">
        <f>SUM(H4:H22)</f>
        <v>3775</v>
      </c>
      <c r="I23" s="27">
        <f>SUM(I4:I22)</f>
        <v>32961.6</v>
      </c>
      <c r="J23" s="27">
        <f>SUM(J4:J22)</f>
        <v>6325.68</v>
      </c>
      <c r="K23" s="27">
        <f>SUM(K4:K22)</f>
        <v>100884.73</v>
      </c>
      <c r="L23" s="27">
        <f>SUM(L4:L22)</f>
        <v>29098.42</v>
      </c>
      <c r="M23" s="27">
        <f>SUM(M4:M22)</f>
        <v>89340.41</v>
      </c>
      <c r="N23" s="27">
        <f>SUM(N4:N22)</f>
        <v>45916.57000000001</v>
      </c>
      <c r="O23" s="27">
        <f>SUM(O4:O22)</f>
        <v>32394.6</v>
      </c>
      <c r="P23" s="27">
        <f>SUM(P4:P22)</f>
        <v>36828</v>
      </c>
      <c r="Q23" s="27">
        <f>SUM(Q4:Q22)</f>
        <v>39304.01</v>
      </c>
      <c r="R23" s="27">
        <f>SUM(R4:R22)</f>
        <v>135054.77</v>
      </c>
      <c r="S23" s="27">
        <f>SUM(S4:S22)</f>
        <v>174773.63</v>
      </c>
      <c r="T23" s="27">
        <f>SUM(T4:T22)</f>
        <v>61995.58</v>
      </c>
      <c r="U23" s="27">
        <f>SUM(U4:U22)</f>
        <v>148618.22</v>
      </c>
      <c r="V23" s="27">
        <f>SUM(V4:V22)</f>
        <v>247347.19999999998</v>
      </c>
      <c r="W23" s="27">
        <f>SUM(W4:W22)</f>
        <v>141149.36680000002</v>
      </c>
      <c r="X23" s="28"/>
    </row>
  </sheetData>
  <sheetProtection selectLockedCells="1" selectUnlockedCells="1"/>
  <mergeCells count="5">
    <mergeCell ref="A1:K1"/>
    <mergeCell ref="L1:W1"/>
    <mergeCell ref="A2:K2"/>
    <mergeCell ref="L2:W2"/>
    <mergeCell ref="A23:B23"/>
  </mergeCells>
  <printOptions horizontalCentered="1"/>
  <pageMargins left="0.27569444444444446" right="0.27569444444444446" top="1.0631944444444446" bottom="0.39375" header="0.5118055555555555" footer="0.5118055555555555"/>
  <pageSetup horizontalDpi="300" verticalDpi="300" orientation="landscape" paperSize="9" scale="85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2014-02-25T13:08:36Z</cp:lastPrinted>
  <dcterms:modified xsi:type="dcterms:W3CDTF">2014-02-25T14:29:32Z</dcterms:modified>
  <cp:category/>
  <cp:version/>
  <cp:contentType/>
  <cp:contentStatus/>
  <cp:revision>169</cp:revision>
</cp:coreProperties>
</file>